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Jarek\Gastro Rock Kontrachenci\Moja oferta\Rekrutacja\"/>
    </mc:Choice>
  </mc:AlternateContent>
  <xr:revisionPtr revIDLastSave="0" documentId="13_ncr:1_{E99ADBA1-14FA-4203-BCEB-D63A54DA278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arta oceny" sheetId="1" r:id="rId1"/>
    <sheet name="Podsumowanie kategori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1" l="1"/>
  <c r="M38" i="1" s="1"/>
  <c r="L37" i="1"/>
  <c r="M37" i="1" s="1"/>
  <c r="L36" i="1"/>
  <c r="M36" i="1" s="1"/>
  <c r="L35" i="1"/>
  <c r="M35" i="1" s="1"/>
  <c r="L34" i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B7" i="2" l="1"/>
  <c r="D7" i="2" s="1"/>
  <c r="E7" i="2" s="1"/>
  <c r="B4" i="2"/>
  <c r="D4" i="2" s="1"/>
  <c r="E4" i="2" s="1"/>
  <c r="M34" i="1"/>
  <c r="B6" i="2" s="1"/>
  <c r="D6" i="2" s="1"/>
  <c r="E6" i="2" s="1"/>
  <c r="L40" i="1"/>
  <c r="M40" i="1"/>
  <c r="B3" i="2"/>
  <c r="D3" i="2" s="1"/>
  <c r="E3" i="2" s="1"/>
  <c r="B5" i="2"/>
  <c r="D5" i="2" s="1"/>
  <c r="E5" i="2" s="1"/>
  <c r="M41" i="1" l="1"/>
  <c r="B8" i="2"/>
  <c r="M42" i="1" l="1"/>
  <c r="E8" i="2" s="1"/>
  <c r="D8" i="2"/>
</calcChain>
</file>

<file path=xl/sharedStrings.xml><?xml version="1.0" encoding="utf-8"?>
<sst xmlns="http://schemas.openxmlformats.org/spreadsheetml/2006/main" count="134" uniqueCount="101">
  <si>
    <t>KARTA REKRUTACYJNA — KUCHARZ</t>
  </si>
  <si>
    <t>Imię i nazwisko:</t>
  </si>
  <si>
    <t>Stanowisko:</t>
  </si>
  <si>
    <t>Kucharz</t>
  </si>
  <si>
    <t>Telefon:</t>
  </si>
  <si>
    <t>E-mail:</t>
  </si>
  <si>
    <t>Nr</t>
  </si>
  <si>
    <t>Kategoria</t>
  </si>
  <si>
    <t>Pytanie / Kryterium</t>
  </si>
  <si>
    <t>Oczekiwana odpowiedź</t>
  </si>
  <si>
    <t>0</t>
  </si>
  <si>
    <t>1</t>
  </si>
  <si>
    <t>2</t>
  </si>
  <si>
    <t>3</t>
  </si>
  <si>
    <t>4</t>
  </si>
  <si>
    <t>5</t>
  </si>
  <si>
    <t>Wynik</t>
  </si>
  <si>
    <t>Ważony</t>
  </si>
  <si>
    <t>OGÓLNE</t>
  </si>
  <si>
    <t>Ogólna aparycja</t>
  </si>
  <si>
    <t>Schludny wygląd, nienaganne maniery</t>
  </si>
  <si>
    <t>Doświadczenie zawodowe w kuchni</t>
  </si>
  <si>
    <t>Min. 3 lata — preferowane fine dining lub wysoka gastronomia</t>
  </si>
  <si>
    <t>Wykształcenie</t>
  </si>
  <si>
    <t>Gastronomiczne lub pokrewne (zawodowe, średnie)</t>
  </si>
  <si>
    <t>Dyspozycyjność</t>
  </si>
  <si>
    <t>Pełna — gotowość do pracy w weekendy, święta, wieczory</t>
  </si>
  <si>
    <t>Kursy uzupełniające i szkolenia</t>
  </si>
  <si>
    <t>Gastronomiczne, zarządzanie, techniki kulinarne</t>
  </si>
  <si>
    <t>Znajomość języków obcych</t>
  </si>
  <si>
    <t>Angielski (kuchnia), Niemiecki — kryterium dodatkowe</t>
  </si>
  <si>
    <t>TECHNIKA</t>
  </si>
  <si>
    <t>Znajomość zwrotów branżowych: Mise en place, brunoise, Sous vide, Demi Glace</t>
  </si>
  <si>
    <t>Wg subiektywnej oceny komisji — oczekujemy płynnych definicji</t>
  </si>
  <si>
    <t>Mise en place — co dla Ciebie to znaczy?</t>
  </si>
  <si>
    <t>Efektywność / precyzja / porządek / bezpieczeństwo / kreatywność</t>
  </si>
  <si>
    <t>Jakie są Twoje ulubione techniki kulinarne? Podaj przykłady dań.</t>
  </si>
  <si>
    <t>Sous-vide, fermentacja, confitowanie, grillowanie + konkretne dania</t>
  </si>
  <si>
    <t>Czym najczęściej zagęszczasz sosy ciepłe?</t>
  </si>
  <si>
    <t>Masło / zasmażka / zawiesina skrobiowa</t>
  </si>
  <si>
    <t>Jakie podstawowe składniki są potrzebne, by przygotować emulsję maślaną?</t>
  </si>
  <si>
    <t>Płyn + masło (zimne), technika montowania</t>
  </si>
  <si>
    <t>Po co jest solanka do ryby?</t>
  </si>
  <si>
    <t>Smak / tekstura / wilgotność / skrócenie czasu obróbki</t>
  </si>
  <si>
    <t>Czy masz doświadczenie w obsłudze dużej liczby gości?</t>
  </si>
  <si>
    <t>WIEDZA</t>
  </si>
  <si>
    <t>Temperatura wewnątrz steka blue; temperatura ścinania białka; 4 popularne sałatki; z jakiej części wołowej zrobisz Carpaccio?</t>
  </si>
  <si>
    <t>Wymień mięsa, które możemy podawać w temp. wewnętrznej 56°C</t>
  </si>
  <si>
    <t>Wołowina / kaczka / jagnięcina / jeleń / sarna / gołąb</t>
  </si>
  <si>
    <t>Wymień podstawowe składniki sosu Vinaigrette</t>
  </si>
  <si>
    <t>Oliwa / ocet lub cytryna / musztarda / miód / sól / pieprz</t>
  </si>
  <si>
    <t>W jakich rodzajach kuchni czujesz się najbardziej komfortowo?</t>
  </si>
  <si>
    <t>Oczekujemy konkretnych kuchni + technik, nie ogólników</t>
  </si>
  <si>
    <t>Jakie cechy są dla Ciebie najważniejsze przy tworzeniu dania?</t>
  </si>
  <si>
    <t>Jakość / smak / wygląd / tekstura / sezonowość / spójność</t>
  </si>
  <si>
    <t>Jakie masz podejście do marnotrawstwa w kuchni? Podaj przykład wykorzystania odpadu produktowego.</t>
  </si>
  <si>
    <t>Zero waste: buliony z obierzyn, oleje smakowe, kandyzowanie skórek itp.</t>
  </si>
  <si>
    <t>CHARAKTER</t>
  </si>
  <si>
    <t>Co byś zrobił, gdybyś popełnił błąd podczas przygotowywania dania?</t>
  </si>
  <si>
    <t>Poinformowałbym przełożonego / zrobił ponownie / wyciągnął wnioski</t>
  </si>
  <si>
    <t>Jak zareagujesz na krytykę przełożonego, że coś było niesmaczne?</t>
  </si>
  <si>
    <t>Co zrobisz, gdy w drodze do pracy zorientujesz się, że nie zdążysz na czas?</t>
  </si>
  <si>
    <t>Jak przekonasz przełożonych do wdrożenia swojej koncepcji?</t>
  </si>
  <si>
    <t>Przygotowanie / prezentacja / argumenty / dialog / budowanie relacji</t>
  </si>
  <si>
    <t>Jakie są Twoje cele zawodowe?</t>
  </si>
  <si>
    <t>Co Cię motywuje w pracy?</t>
  </si>
  <si>
    <t>Docenienie przez szefa kuchni / pochwała gościa / własny rozwój</t>
  </si>
  <si>
    <t>Opowiedz o potrawie, z której jesteś najbardziej dumny — i co byś w niej zmienił?</t>
  </si>
  <si>
    <t>Szukamy pokory. Ktoś bez refleksji zatrzymał się w rozwoju.</t>
  </si>
  <si>
    <t>Ktoś z Twojego zespołu popełnia ten sam błąd po raz trzeci podczas serwisu. Co robisz?</t>
  </si>
  <si>
    <t>Dojrzałość emocjonalna: czy wybucha, ignoruje, czy szuka przyczyny? Najlepszy pyta: dlaczego.</t>
  </si>
  <si>
    <t>PSYCHOLOGIA</t>
  </si>
  <si>
    <t>Jaką ostatnio przeczytałeś książkę kucharską lub branżową?</t>
  </si>
  <si>
    <t>Gdybyś mógł być jednym składnikiem w kuchni, czym byś był i dlaczego?</t>
  </si>
  <si>
    <t>SUMA PUNKTÓW WAŻONYCH</t>
  </si>
  <si>
    <t>MAX: 250</t>
  </si>
  <si>
    <t>WYNIK PROCENTOWY (punkty ważone)</t>
  </si>
  <si>
    <t>WERDYKT KOŃCOWY</t>
  </si>
  <si>
    <t>NOTATKI Z ROZMOWY</t>
  </si>
  <si>
    <t>WYNIKI WEDŁUG KATEGORII</t>
  </si>
  <si>
    <t>Uzyskane (ważone)</t>
  </si>
  <si>
    <t>Max (250 łącznie)</t>
  </si>
  <si>
    <t>Wynik %</t>
  </si>
  <si>
    <t>Ocena</t>
  </si>
  <si>
    <t>ŁĄCZNIE</t>
  </si>
  <si>
    <t>Mamy serwis — trzy zamówienia naraz, jeden kucharz się spóźnił. Co robisz?</t>
  </si>
  <si>
    <t>Ważne</t>
  </si>
  <si>
    <t>► JAK WYPEŁNIAĆ: W kolumnach 0 / 1 / 2 / 3 / 4 / 5 wpisz literę  x  przy wybranej ocenie dla każdego pytania. Wynik liczą się automatycznie.</t>
  </si>
  <si>
    <t>Komunikacja w miejscu pracy - opisz jak przekazujesz informacje współpracownikom podczas serwisu</t>
  </si>
  <si>
    <t>Jasność przekazu, konkretne przykłady, aktywne słuchanie, spokój pod presją. Oceniamy styl komunikacji zawodowej - nie cechy osobiste.</t>
  </si>
  <si>
    <t>Co sprawia, że zostajesz w jednym miejscu pracy dłużej niż rok? Co musiałoby się wydarzyć, żebyś czuł się dobrze w nowym miejscu?</t>
  </si>
  <si>
    <t>Szukamy motywacji zawodowej i czynników stabilizujących: rozwój, atmosfera, wyzwania, jasne oczekiwania. Nie oceniamy sytuacji prywatnej kandydata.</t>
  </si>
  <si>
    <t>Restauracja à la carte / eventy / catering - oczekujemy konkretów</t>
  </si>
  <si>
    <t>Blue: 30-39°C | Białko: 63°C | Caesar, Nicejska, Grecka, Caprese | Polędwica / ligawa</t>
  </si>
  <si>
    <t>Wysłucham / przeanalizuję / poprawię / wyciągnę wnioski - bez defensywności</t>
  </si>
  <si>
    <t>Niezwłocznie poinformuję przełożonego - proaktywność i odpowiedzialność</t>
  </si>
  <si>
    <t>Awans / rozwój / konkretna ścieżka - szukamy ambicji z realizmem</t>
  </si>
  <si>
    <t>Tytuł + krótka refleksja - brak odpowiedzi sygnalizuje brak pasji do rozwoju</t>
  </si>
  <si>
    <t>Spokój / priorytetyzowanie / komunikacja z zespołem - nie panika i nie cisza</t>
  </si>
  <si>
    <t>Szukamy obrazu siebie: pokora (sól - jestem wszędzie, bez mnie nie ma smaku) vs ego (trufla bo - jestem wyjątkowy)</t>
  </si>
  <si>
    <t>LEGENDA:   Ważne 2 = kryterium kluczowe (zielone)   |   Ważne 1 = kryterium standardowe   |   Kolumny 0–5: zaznacz wybraną ocenę, wpisz ją w kolumnie 'Wynik'   |   80% = zaproszenie na próbę   |   60–79% = weryfikacja   |   &lt;60% = odrzucenie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</si>
</sst>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3" x14ac:knownFonts="1">
    <font>
      <sz val="11"/>
      <color theme="1"/>
      <name val="Calibri"/>
      <family val="2"/>
      <scheme val="minor"/>
    </font>
    <font>
      <b/>
      <sz val="9"/>
      <color rgb="FFFFFFFF"/>
      <name val="Arial"/>
    </font>
    <font>
      <sz val="9"/>
      <color rgb="FF000000"/>
      <name val="Arial"/>
    </font>
    <font>
      <b/>
      <sz val="9"/>
      <color rgb="FF1A4C1C"/>
      <name val="Arial"/>
    </font>
    <font>
      <b/>
      <sz val="10"/>
      <color rgb="FF1A4C1C"/>
      <name val="Arial"/>
    </font>
    <font>
      <b/>
      <sz val="12"/>
      <color rgb="FF1A4C1C"/>
      <name val="Arial"/>
    </font>
    <font>
      <b/>
      <sz val="13"/>
      <color rgb="FFFFFFFF"/>
      <name val="Arial"/>
    </font>
    <font>
      <b/>
      <sz val="10"/>
      <color rgb="FF334155"/>
      <name val="Arial"/>
    </font>
    <font>
      <b/>
      <sz val="11"/>
      <color rgb="FF000000"/>
      <name val="Arial"/>
    </font>
    <font>
      <sz val="10"/>
      <color rgb="FF888888"/>
      <name val="Arial"/>
    </font>
    <font>
      <b/>
      <sz val="11"/>
      <color rgb="FF334155"/>
      <name val="Arial"/>
    </font>
    <font>
      <b/>
      <sz val="10"/>
      <color rgb="FF1D4ED8"/>
      <name val="Arial"/>
    </font>
    <font>
      <b/>
      <sz val="11"/>
      <color rgb="FF1D4ED8"/>
      <name val="Arial"/>
    </font>
    <font>
      <b/>
      <sz val="10"/>
      <color rgb="FF15803D"/>
      <name val="Arial"/>
    </font>
    <font>
      <b/>
      <sz val="11"/>
      <color rgb="FF15803D"/>
      <name val="Arial"/>
    </font>
    <font>
      <b/>
      <sz val="10"/>
      <color rgb="FFB45309"/>
      <name val="Arial"/>
    </font>
    <font>
      <b/>
      <sz val="11"/>
      <color rgb="FFB45309"/>
      <name val="Arial"/>
    </font>
    <font>
      <b/>
      <sz val="10"/>
      <color rgb="FF7E22CE"/>
      <name val="Arial"/>
    </font>
    <font>
      <b/>
      <sz val="11"/>
      <color rgb="FF7E22CE"/>
      <name val="Arial"/>
    </font>
    <font>
      <b/>
      <sz val="10"/>
      <color rgb="FF888888"/>
      <name val="Arial"/>
    </font>
    <font>
      <b/>
      <sz val="14"/>
      <color rgb="FFFFFFFF"/>
      <name val="Book Antiqua"/>
      <family val="1"/>
      <charset val="238"/>
    </font>
    <font>
      <sz val="11"/>
      <color theme="1"/>
      <name val="Book Antiqua"/>
      <family val="1"/>
      <charset val="238"/>
    </font>
    <font>
      <b/>
      <sz val="10"/>
      <color rgb="FF000000"/>
      <name val="Book Antiqua"/>
      <family val="1"/>
      <charset val="238"/>
    </font>
    <font>
      <b/>
      <sz val="8"/>
      <color rgb="FF000000"/>
      <name val="Book Antiqua"/>
      <family val="1"/>
      <charset val="238"/>
    </font>
    <font>
      <sz val="10"/>
      <color rgb="FF000000"/>
      <name val="Book Antiqua"/>
      <family val="1"/>
      <charset val="238"/>
    </font>
    <font>
      <b/>
      <sz val="10"/>
      <color rgb="FF1A4C1C"/>
      <name val="Book Antiqua"/>
      <family val="1"/>
      <charset val="238"/>
    </font>
    <font>
      <b/>
      <sz val="9"/>
      <color rgb="FFFFFFFF"/>
      <name val="Book Antiqua"/>
      <family val="1"/>
      <charset val="238"/>
    </font>
    <font>
      <b/>
      <sz val="10"/>
      <color rgb="FFFFFFFF"/>
      <name val="Book Antiqua"/>
      <family val="1"/>
      <charset val="238"/>
    </font>
    <font>
      <b/>
      <sz val="9"/>
      <color rgb="FF555555"/>
      <name val="Book Antiqua"/>
      <family val="1"/>
      <charset val="238"/>
    </font>
    <font>
      <b/>
      <sz val="8"/>
      <color rgb="FF334155"/>
      <name val="Book Antiqua"/>
      <family val="1"/>
      <charset val="238"/>
    </font>
    <font>
      <sz val="9"/>
      <color rgb="FF000000"/>
      <name val="Book Antiqua"/>
      <family val="1"/>
      <charset val="238"/>
    </font>
    <font>
      <i/>
      <sz val="8"/>
      <name val="Book Antiqua"/>
      <family val="1"/>
      <charset val="238"/>
    </font>
    <font>
      <b/>
      <sz val="9"/>
      <color rgb="FF888888"/>
      <name val="Book Antiqua"/>
      <family val="1"/>
      <charset val="238"/>
    </font>
    <font>
      <b/>
      <sz val="12"/>
      <color rgb="FF1A4C1C"/>
      <name val="Book Antiqua"/>
      <family val="1"/>
      <charset val="238"/>
    </font>
    <font>
      <b/>
      <sz val="11"/>
      <color rgb="FF1A4C1C"/>
      <name val="Book Antiqua"/>
      <family val="1"/>
      <charset val="238"/>
    </font>
    <font>
      <b/>
      <sz val="10"/>
      <name val="Book Antiqua"/>
      <family val="1"/>
      <charset val="238"/>
    </font>
    <font>
      <b/>
      <sz val="9"/>
      <color rgb="FF1A4C1C"/>
      <name val="Book Antiqua"/>
      <family val="1"/>
      <charset val="238"/>
    </font>
    <font>
      <b/>
      <sz val="8"/>
      <color rgb="FF1D4ED8"/>
      <name val="Book Antiqua"/>
      <family val="1"/>
      <charset val="238"/>
    </font>
    <font>
      <b/>
      <sz val="8"/>
      <color rgb="FF15803D"/>
      <name val="Book Antiqua"/>
      <family val="1"/>
      <charset val="238"/>
    </font>
    <font>
      <b/>
      <sz val="8"/>
      <color rgb="FFB45309"/>
      <name val="Book Antiqua"/>
      <family val="1"/>
      <charset val="238"/>
    </font>
    <font>
      <b/>
      <sz val="8"/>
      <color rgb="FF7E22CE"/>
      <name val="Book Antiqua"/>
      <family val="1"/>
      <charset val="238"/>
    </font>
    <font>
      <sz val="8"/>
      <name val="Book Antiqua"/>
      <family val="1"/>
      <charset val="238"/>
    </font>
    <font>
      <sz val="11"/>
      <name val="Book Antiqua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1A4C1C"/>
      </patternFill>
    </fill>
    <fill>
      <patternFill patternType="solid">
        <fgColor rgb="FFF1F5F9"/>
      </patternFill>
    </fill>
    <fill>
      <patternFill patternType="solid">
        <fgColor rgb="FFFFFFFF"/>
      </patternFill>
    </fill>
    <fill>
      <patternFill patternType="solid">
        <fgColor rgb="FFF0FFF4"/>
      </patternFill>
    </fill>
    <fill>
      <patternFill patternType="solid">
        <fgColor rgb="FFE8F5E9"/>
      </patternFill>
    </fill>
    <fill>
      <patternFill patternType="solid">
        <fgColor rgb="FFFAFAFA"/>
      </patternFill>
    </fill>
    <fill>
      <patternFill patternType="solid">
        <fgColor rgb="FFDBEAFE"/>
      </patternFill>
    </fill>
    <fill>
      <patternFill patternType="solid">
        <fgColor rgb="FFDCFCE7"/>
      </patternFill>
    </fill>
    <fill>
      <patternFill patternType="solid">
        <fgColor rgb="FFFEF3C7"/>
      </patternFill>
    </fill>
    <fill>
      <patternFill patternType="solid">
        <fgColor rgb="FFF3E8FF"/>
      </patternFill>
    </fill>
    <fill>
      <patternFill patternType="solid">
        <fgColor rgb="FFF0FDF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2C7A2E"/>
      </left>
      <right style="thin">
        <color rgb="FF2C7A2E"/>
      </right>
      <top style="thin">
        <color rgb="FF2C7A2E"/>
      </top>
      <bottom style="thin">
        <color rgb="FF2C7A2E"/>
      </bottom>
      <diagonal/>
    </border>
    <border>
      <left/>
      <right style="thin">
        <color rgb="FF2C7A2E"/>
      </right>
      <top style="thin">
        <color rgb="FF2C7A2E"/>
      </top>
      <bottom style="thin">
        <color rgb="FF2C7A2E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164" fontId="5" fillId="12" borderId="2" xfId="0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164" fontId="1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164" fontId="14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164" fontId="16" fillId="10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164" fontId="18" fillId="11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0" fillId="0" borderId="0" xfId="0"/>
    <xf numFmtId="0" fontId="4" fillId="1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0" fillId="2" borderId="0" xfId="0" applyFont="1" applyFill="1" applyAlignment="1" applyProtection="1">
      <alignment horizontal="center" vertical="center" wrapText="1"/>
      <protection locked="0"/>
    </xf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left" vertical="center"/>
      <protection locked="0"/>
    </xf>
    <xf numFmtId="0" fontId="25" fillId="6" borderId="11" xfId="0" applyFont="1" applyFill="1" applyBorder="1" applyAlignment="1" applyProtection="1">
      <alignment horizontal="left" vertical="center" wrapText="1"/>
      <protection locked="0"/>
    </xf>
    <xf numFmtId="0" fontId="26" fillId="2" borderId="11" xfId="0" applyFont="1" applyFill="1" applyBorder="1" applyAlignment="1" applyProtection="1">
      <alignment horizontal="center" vertical="center" wrapText="1"/>
      <protection locked="0"/>
    </xf>
    <xf numFmtId="0" fontId="27" fillId="2" borderId="11" xfId="0" applyFont="1" applyFill="1" applyBorder="1" applyAlignment="1" applyProtection="1">
      <alignment horizontal="center" vertical="center"/>
      <protection locked="0"/>
    </xf>
    <xf numFmtId="0" fontId="28" fillId="3" borderId="11" xfId="0" applyFont="1" applyFill="1" applyBorder="1" applyAlignment="1" applyProtection="1">
      <alignment horizontal="center" vertical="center" wrapText="1"/>
      <protection locked="0"/>
    </xf>
    <xf numFmtId="0" fontId="32" fillId="4" borderId="11" xfId="0" applyFont="1" applyFill="1" applyBorder="1" applyAlignment="1" applyProtection="1">
      <alignment horizontal="center" vertical="center" wrapText="1"/>
      <protection locked="0"/>
    </xf>
    <xf numFmtId="0" fontId="33" fillId="7" borderId="11" xfId="0" applyFont="1" applyFill="1" applyBorder="1" applyAlignment="1" applyProtection="1">
      <alignment horizontal="center" vertical="center"/>
      <protection locked="0"/>
    </xf>
    <xf numFmtId="0" fontId="36" fillId="6" borderId="11" xfId="0" applyFont="1" applyFill="1" applyBorder="1" applyAlignment="1" applyProtection="1">
      <alignment horizontal="center" vertical="center" wrapText="1"/>
      <protection locked="0"/>
    </xf>
    <xf numFmtId="0" fontId="33" fillId="4" borderId="11" xfId="0" applyFont="1" applyFill="1" applyBorder="1" applyAlignment="1" applyProtection="1">
      <alignment horizontal="center" vertical="center"/>
      <protection locked="0"/>
    </xf>
    <xf numFmtId="0" fontId="32" fillId="7" borderId="11" xfId="0" applyFont="1" applyFill="1" applyBorder="1" applyAlignment="1" applyProtection="1">
      <alignment horizontal="center" vertical="center" wrapText="1"/>
      <protection locked="0"/>
    </xf>
    <xf numFmtId="0" fontId="28" fillId="8" borderId="11" xfId="0" applyFont="1" applyFill="1" applyBorder="1" applyAlignment="1" applyProtection="1">
      <alignment horizontal="center" vertical="center" wrapText="1"/>
      <protection locked="0"/>
    </xf>
    <xf numFmtId="0" fontId="28" fillId="9" borderId="11" xfId="0" applyFont="1" applyFill="1" applyBorder="1" applyAlignment="1" applyProtection="1">
      <alignment horizontal="center" vertical="center" wrapText="1"/>
      <protection locked="0"/>
    </xf>
    <xf numFmtId="0" fontId="28" fillId="10" borderId="11" xfId="0" applyFont="1" applyFill="1" applyBorder="1" applyAlignment="1" applyProtection="1">
      <alignment horizontal="center" vertical="center" wrapText="1"/>
      <protection locked="0"/>
    </xf>
    <xf numFmtId="0" fontId="28" fillId="11" borderId="11" xfId="0" applyFont="1" applyFill="1" applyBorder="1" applyAlignment="1" applyProtection="1">
      <alignment horizontal="center" vertical="center" wrapText="1"/>
      <protection locked="0"/>
    </xf>
    <xf numFmtId="0" fontId="25" fillId="13" borderId="0" xfId="0" applyFont="1" applyFill="1" applyBorder="1" applyAlignment="1" applyProtection="1">
      <alignment vertical="center" wrapText="1"/>
      <protection locked="0"/>
    </xf>
    <xf numFmtId="0" fontId="41" fillId="12" borderId="3" xfId="0" applyFont="1" applyFill="1" applyBorder="1" applyAlignment="1" applyProtection="1">
      <alignment horizontal="center" vertical="center" wrapText="1"/>
      <protection locked="0"/>
    </xf>
    <xf numFmtId="0" fontId="21" fillId="12" borderId="2" xfId="0" applyFont="1" applyFill="1" applyBorder="1" applyProtection="1">
      <protection locked="0"/>
    </xf>
    <xf numFmtId="0" fontId="21" fillId="12" borderId="3" xfId="0" applyFont="1" applyFill="1" applyBorder="1" applyProtection="1"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42" fillId="0" borderId="0" xfId="0" applyFont="1" applyAlignment="1" applyProtection="1">
      <alignment wrapText="1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0" fontId="21" fillId="7" borderId="1" xfId="0" applyFont="1" applyFill="1" applyBorder="1" applyProtection="1">
      <protection locked="0"/>
    </xf>
    <xf numFmtId="0" fontId="21" fillId="0" borderId="4" xfId="0" applyFont="1" applyBorder="1" applyProtection="1">
      <protection locked="0"/>
    </xf>
    <xf numFmtId="0" fontId="21" fillId="0" borderId="6" xfId="0" applyFont="1" applyBorder="1" applyProtection="1">
      <protection locked="0"/>
    </xf>
    <xf numFmtId="0" fontId="21" fillId="0" borderId="5" xfId="0" applyFont="1" applyBorder="1" applyProtection="1">
      <protection locked="0"/>
    </xf>
    <xf numFmtId="0" fontId="21" fillId="0" borderId="7" xfId="0" applyFont="1" applyBorder="1" applyProtection="1">
      <protection locked="0"/>
    </xf>
    <xf numFmtId="0" fontId="21" fillId="0" borderId="8" xfId="0" applyFont="1" applyBorder="1" applyProtection="1">
      <protection locked="0"/>
    </xf>
    <xf numFmtId="0" fontId="21" fillId="0" borderId="9" xfId="0" applyFont="1" applyBorder="1" applyProtection="1">
      <protection locked="0"/>
    </xf>
    <xf numFmtId="0" fontId="21" fillId="0" borderId="10" xfId="0" applyFont="1" applyBorder="1" applyProtection="1">
      <protection locked="0"/>
    </xf>
    <xf numFmtId="0" fontId="29" fillId="3" borderId="11" xfId="0" applyFont="1" applyFill="1" applyBorder="1" applyAlignment="1" applyProtection="1">
      <alignment horizontal="center" vertical="center" wrapText="1"/>
    </xf>
    <xf numFmtId="0" fontId="30" fillId="4" borderId="11" xfId="0" applyFont="1" applyFill="1" applyBorder="1" applyAlignment="1" applyProtection="1">
      <alignment horizontal="left" vertical="center" wrapText="1"/>
    </xf>
    <xf numFmtId="0" fontId="31" fillId="4" borderId="11" xfId="0" applyFont="1" applyFill="1" applyBorder="1" applyAlignment="1" applyProtection="1">
      <alignment horizontal="left" vertical="center" wrapText="1"/>
    </xf>
    <xf numFmtId="0" fontId="30" fillId="7" borderId="11" xfId="0" applyFont="1" applyFill="1" applyBorder="1" applyAlignment="1" applyProtection="1">
      <alignment horizontal="left" vertical="center" wrapText="1"/>
    </xf>
    <xf numFmtId="0" fontId="31" fillId="7" borderId="11" xfId="0" applyFont="1" applyFill="1" applyBorder="1" applyAlignment="1" applyProtection="1">
      <alignment horizontal="left" vertical="center" wrapText="1"/>
    </xf>
    <xf numFmtId="0" fontId="37" fillId="8" borderId="11" xfId="0" applyFont="1" applyFill="1" applyBorder="1" applyAlignment="1" applyProtection="1">
      <alignment horizontal="center" vertical="center" wrapText="1"/>
    </xf>
    <xf numFmtId="0" fontId="38" fillId="9" borderId="11" xfId="0" applyFont="1" applyFill="1" applyBorder="1" applyAlignment="1" applyProtection="1">
      <alignment horizontal="center" vertical="center" wrapText="1"/>
    </xf>
    <xf numFmtId="0" fontId="39" fillId="10" borderId="11" xfId="0" applyFont="1" applyFill="1" applyBorder="1" applyAlignment="1" applyProtection="1">
      <alignment horizontal="center" vertical="center" wrapText="1"/>
    </xf>
    <xf numFmtId="0" fontId="40" fillId="11" borderId="11" xfId="0" applyFont="1" applyFill="1" applyBorder="1" applyAlignment="1" applyProtection="1">
      <alignment horizontal="center" vertical="center" wrapText="1"/>
    </xf>
    <xf numFmtId="0" fontId="21" fillId="0" borderId="0" xfId="0" applyFont="1" applyProtection="1"/>
    <xf numFmtId="0" fontId="25" fillId="13" borderId="0" xfId="0" applyFont="1" applyFill="1" applyBorder="1" applyAlignment="1" applyProtection="1">
      <alignment vertical="center" wrapText="1"/>
    </xf>
    <xf numFmtId="0" fontId="25" fillId="12" borderId="11" xfId="0" applyFont="1" applyFill="1" applyBorder="1" applyAlignment="1" applyProtection="1">
      <alignment horizontal="right" vertical="center" wrapText="1"/>
    </xf>
    <xf numFmtId="0" fontId="34" fillId="5" borderId="11" xfId="0" applyFont="1" applyFill="1" applyBorder="1" applyAlignment="1" applyProtection="1">
      <alignment horizontal="center" vertical="center"/>
    </xf>
    <xf numFmtId="0" fontId="35" fillId="6" borderId="11" xfId="0" applyFont="1" applyFill="1" applyBorder="1" applyAlignment="1" applyProtection="1">
      <alignment horizontal="center" vertical="center"/>
    </xf>
    <xf numFmtId="0" fontId="34" fillId="12" borderId="2" xfId="0" applyFont="1" applyFill="1" applyBorder="1" applyAlignment="1" applyProtection="1">
      <alignment horizontal="center" vertical="center" wrapText="1"/>
    </xf>
    <xf numFmtId="0" fontId="21" fillId="12" borderId="2" xfId="0" applyFont="1" applyFill="1" applyBorder="1" applyProtection="1"/>
    <xf numFmtId="164" fontId="33" fillId="12" borderId="2" xfId="0" applyNumberFormat="1" applyFont="1" applyFill="1" applyBorder="1" applyAlignment="1" applyProtection="1">
      <alignment horizontal="center" vertical="center" wrapText="1"/>
    </xf>
    <xf numFmtId="0" fontId="36" fillId="12" borderId="2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4C1C"/>
  </sheetPr>
  <dimension ref="A1:M50"/>
  <sheetViews>
    <sheetView tabSelected="1" workbookViewId="0">
      <pane xSplit="2" ySplit="6" topLeftCell="C7" activePane="bottomRight" state="frozen"/>
      <selection pane="topRight"/>
      <selection pane="bottomLeft"/>
      <selection pane="bottomRight" activeCell="C8" sqref="C8"/>
    </sheetView>
  </sheetViews>
  <sheetFormatPr defaultRowHeight="14.5" x14ac:dyDescent="0.35"/>
  <cols>
    <col min="1" max="1" width="5" style="36" customWidth="1"/>
    <col min="2" max="2" width="14" style="36" customWidth="1"/>
    <col min="3" max="3" width="35.54296875" style="36" customWidth="1"/>
    <col min="4" max="4" width="25.90625" style="36" customWidth="1"/>
    <col min="5" max="5" width="6.26953125" style="36" customWidth="1"/>
    <col min="6" max="11" width="4.6328125" style="36" customWidth="1"/>
    <col min="12" max="13" width="10" style="36" customWidth="1"/>
    <col min="14" max="16384" width="8.7265625" style="36"/>
  </cols>
  <sheetData>
    <row r="1" spans="1:13" ht="30" customHeight="1" x14ac:dyDescent="0.3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8" customHeight="1" x14ac:dyDescent="0.35">
      <c r="A2" s="37" t="s">
        <v>1</v>
      </c>
      <c r="B2" s="37"/>
      <c r="C2" s="38"/>
      <c r="D2" s="38"/>
      <c r="E2" s="39" t="s">
        <v>2</v>
      </c>
      <c r="F2" s="39"/>
      <c r="G2" s="40" t="s">
        <v>3</v>
      </c>
      <c r="H2" s="40"/>
      <c r="I2" s="40"/>
      <c r="J2" s="40"/>
      <c r="K2" s="40"/>
      <c r="L2" s="40"/>
      <c r="M2" s="40"/>
    </row>
    <row r="3" spans="1:13" ht="18" customHeight="1" x14ac:dyDescent="0.35">
      <c r="A3" s="37" t="s">
        <v>4</v>
      </c>
      <c r="B3" s="37"/>
      <c r="C3" s="38"/>
      <c r="D3" s="38"/>
      <c r="E3" s="39"/>
      <c r="F3" s="39"/>
      <c r="G3" s="40"/>
      <c r="H3" s="40"/>
      <c r="I3" s="40"/>
      <c r="J3" s="40"/>
      <c r="K3" s="40"/>
      <c r="L3" s="40"/>
      <c r="M3" s="40"/>
    </row>
    <row r="4" spans="1:13" ht="18" customHeight="1" x14ac:dyDescent="0.35">
      <c r="A4" s="37" t="s">
        <v>5</v>
      </c>
      <c r="B4" s="37"/>
      <c r="C4" s="41"/>
      <c r="D4" s="41"/>
      <c r="E4" s="42"/>
      <c r="F4" s="42"/>
      <c r="G4" s="43"/>
      <c r="H4" s="43"/>
      <c r="I4" s="43"/>
      <c r="J4" s="43"/>
      <c r="K4" s="43"/>
      <c r="L4" s="43"/>
      <c r="M4" s="43"/>
    </row>
    <row r="5" spans="1:13" x14ac:dyDescent="0.35">
      <c r="A5" s="44" t="s">
        <v>87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22" customHeight="1" x14ac:dyDescent="0.35">
      <c r="A6" s="45" t="s">
        <v>6</v>
      </c>
      <c r="B6" s="45" t="s">
        <v>7</v>
      </c>
      <c r="C6" s="45" t="s">
        <v>8</v>
      </c>
      <c r="D6" s="45" t="s">
        <v>9</v>
      </c>
      <c r="E6" s="45" t="s">
        <v>86</v>
      </c>
      <c r="F6" s="46" t="s">
        <v>10</v>
      </c>
      <c r="G6" s="46" t="s">
        <v>11</v>
      </c>
      <c r="H6" s="46" t="s">
        <v>12</v>
      </c>
      <c r="I6" s="46" t="s">
        <v>13</v>
      </c>
      <c r="J6" s="46" t="s">
        <v>14</v>
      </c>
      <c r="K6" s="46" t="s">
        <v>15</v>
      </c>
      <c r="L6" s="45" t="s">
        <v>16</v>
      </c>
      <c r="M6" s="45" t="s">
        <v>17</v>
      </c>
    </row>
    <row r="7" spans="1:13" ht="42" customHeight="1" x14ac:dyDescent="0.35">
      <c r="A7" s="47">
        <v>1</v>
      </c>
      <c r="B7" s="72" t="s">
        <v>18</v>
      </c>
      <c r="C7" s="73" t="s">
        <v>19</v>
      </c>
      <c r="D7" s="74" t="s">
        <v>20</v>
      </c>
      <c r="E7" s="48">
        <v>1</v>
      </c>
      <c r="F7" s="49"/>
      <c r="G7" s="49"/>
      <c r="H7" s="49"/>
      <c r="I7" s="49"/>
      <c r="J7" s="49"/>
      <c r="K7" s="49"/>
      <c r="L7" s="84" t="str">
        <f t="shared" ref="L7:L38" si="0">IFERROR(MATCH("x",F7:K7,0)-1,"")</f>
        <v/>
      </c>
      <c r="M7" s="85" t="str">
        <f t="shared" ref="M7:M38" si="1">IF(L7="","",L7*E7)</f>
        <v/>
      </c>
    </row>
    <row r="8" spans="1:13" ht="42" customHeight="1" x14ac:dyDescent="0.35">
      <c r="A8" s="47">
        <v>2</v>
      </c>
      <c r="B8" s="72" t="s">
        <v>18</v>
      </c>
      <c r="C8" s="75" t="s">
        <v>21</v>
      </c>
      <c r="D8" s="76" t="s">
        <v>22</v>
      </c>
      <c r="E8" s="50">
        <v>2</v>
      </c>
      <c r="F8" s="51"/>
      <c r="G8" s="51"/>
      <c r="H8" s="51"/>
      <c r="I8" s="51"/>
      <c r="J8" s="51"/>
      <c r="K8" s="51"/>
      <c r="L8" s="84" t="str">
        <f t="shared" si="0"/>
        <v/>
      </c>
      <c r="M8" s="85" t="str">
        <f t="shared" si="1"/>
        <v/>
      </c>
    </row>
    <row r="9" spans="1:13" ht="42" customHeight="1" x14ac:dyDescent="0.35">
      <c r="A9" s="47">
        <v>3</v>
      </c>
      <c r="B9" s="72" t="s">
        <v>18</v>
      </c>
      <c r="C9" s="73" t="s">
        <v>23</v>
      </c>
      <c r="D9" s="74" t="s">
        <v>24</v>
      </c>
      <c r="E9" s="48">
        <v>1</v>
      </c>
      <c r="F9" s="49"/>
      <c r="G9" s="49"/>
      <c r="H9" s="49"/>
      <c r="I9" s="49"/>
      <c r="J9" s="49"/>
      <c r="K9" s="49"/>
      <c r="L9" s="84" t="str">
        <f t="shared" si="0"/>
        <v/>
      </c>
      <c r="M9" s="85" t="str">
        <f t="shared" si="1"/>
        <v/>
      </c>
    </row>
    <row r="10" spans="1:13" ht="42" customHeight="1" x14ac:dyDescent="0.35">
      <c r="A10" s="47">
        <v>4</v>
      </c>
      <c r="B10" s="72" t="s">
        <v>18</v>
      </c>
      <c r="C10" s="75" t="s">
        <v>25</v>
      </c>
      <c r="D10" s="76" t="s">
        <v>26</v>
      </c>
      <c r="E10" s="52">
        <v>1</v>
      </c>
      <c r="F10" s="51"/>
      <c r="G10" s="51"/>
      <c r="H10" s="51"/>
      <c r="I10" s="51"/>
      <c r="J10" s="51"/>
      <c r="K10" s="51"/>
      <c r="L10" s="84" t="str">
        <f t="shared" si="0"/>
        <v/>
      </c>
      <c r="M10" s="85" t="str">
        <f t="shared" si="1"/>
        <v/>
      </c>
    </row>
    <row r="11" spans="1:13" ht="42" customHeight="1" x14ac:dyDescent="0.35">
      <c r="A11" s="47">
        <v>5</v>
      </c>
      <c r="B11" s="72" t="s">
        <v>18</v>
      </c>
      <c r="C11" s="73" t="s">
        <v>27</v>
      </c>
      <c r="D11" s="74" t="s">
        <v>28</v>
      </c>
      <c r="E11" s="48">
        <v>1</v>
      </c>
      <c r="F11" s="49"/>
      <c r="G11" s="49"/>
      <c r="H11" s="49"/>
      <c r="I11" s="49"/>
      <c r="J11" s="49"/>
      <c r="K11" s="49"/>
      <c r="L11" s="84" t="str">
        <f t="shared" si="0"/>
        <v/>
      </c>
      <c r="M11" s="85" t="str">
        <f t="shared" si="1"/>
        <v/>
      </c>
    </row>
    <row r="12" spans="1:13" ht="42" customHeight="1" x14ac:dyDescent="0.35">
      <c r="A12" s="47">
        <v>6</v>
      </c>
      <c r="B12" s="72" t="s">
        <v>18</v>
      </c>
      <c r="C12" s="75" t="s">
        <v>29</v>
      </c>
      <c r="D12" s="76" t="s">
        <v>30</v>
      </c>
      <c r="E12" s="52">
        <v>1</v>
      </c>
      <c r="F12" s="51"/>
      <c r="G12" s="51"/>
      <c r="H12" s="51"/>
      <c r="I12" s="51"/>
      <c r="J12" s="51"/>
      <c r="K12" s="51"/>
      <c r="L12" s="84" t="str">
        <f t="shared" si="0"/>
        <v/>
      </c>
      <c r="M12" s="85" t="str">
        <f t="shared" si="1"/>
        <v/>
      </c>
    </row>
    <row r="13" spans="1:13" ht="42" customHeight="1" x14ac:dyDescent="0.35">
      <c r="A13" s="47">
        <v>7</v>
      </c>
      <c r="B13" s="72" t="s">
        <v>18</v>
      </c>
      <c r="C13" s="73" t="s">
        <v>88</v>
      </c>
      <c r="D13" s="74" t="s">
        <v>89</v>
      </c>
      <c r="E13" s="48">
        <v>1</v>
      </c>
      <c r="F13" s="49"/>
      <c r="G13" s="49"/>
      <c r="H13" s="49"/>
      <c r="I13" s="49"/>
      <c r="J13" s="49"/>
      <c r="K13" s="49"/>
      <c r="L13" s="84" t="str">
        <f t="shared" si="0"/>
        <v/>
      </c>
      <c r="M13" s="85" t="str">
        <f t="shared" si="1"/>
        <v/>
      </c>
    </row>
    <row r="14" spans="1:13" ht="42" customHeight="1" x14ac:dyDescent="0.35">
      <c r="A14" s="53">
        <v>8</v>
      </c>
      <c r="B14" s="77" t="s">
        <v>31</v>
      </c>
      <c r="C14" s="75" t="s">
        <v>32</v>
      </c>
      <c r="D14" s="76" t="s">
        <v>33</v>
      </c>
      <c r="E14" s="50">
        <v>2</v>
      </c>
      <c r="F14" s="51"/>
      <c r="G14" s="51"/>
      <c r="H14" s="51"/>
      <c r="I14" s="51"/>
      <c r="J14" s="51"/>
      <c r="K14" s="51"/>
      <c r="L14" s="84" t="str">
        <f t="shared" si="0"/>
        <v/>
      </c>
      <c r="M14" s="85" t="str">
        <f t="shared" si="1"/>
        <v/>
      </c>
    </row>
    <row r="15" spans="1:13" ht="42" customHeight="1" x14ac:dyDescent="0.35">
      <c r="A15" s="53">
        <v>9</v>
      </c>
      <c r="B15" s="77" t="s">
        <v>31</v>
      </c>
      <c r="C15" s="73" t="s">
        <v>34</v>
      </c>
      <c r="D15" s="74" t="s">
        <v>35</v>
      </c>
      <c r="E15" s="50">
        <v>2</v>
      </c>
      <c r="F15" s="49"/>
      <c r="G15" s="49"/>
      <c r="H15" s="49"/>
      <c r="I15" s="49"/>
      <c r="J15" s="49"/>
      <c r="K15" s="49"/>
      <c r="L15" s="84" t="str">
        <f t="shared" si="0"/>
        <v/>
      </c>
      <c r="M15" s="85" t="str">
        <f t="shared" si="1"/>
        <v/>
      </c>
    </row>
    <row r="16" spans="1:13" ht="42" customHeight="1" x14ac:dyDescent="0.35">
      <c r="A16" s="53">
        <v>10</v>
      </c>
      <c r="B16" s="77" t="s">
        <v>31</v>
      </c>
      <c r="C16" s="75" t="s">
        <v>36</v>
      </c>
      <c r="D16" s="76" t="s">
        <v>37</v>
      </c>
      <c r="E16" s="50">
        <v>2</v>
      </c>
      <c r="F16" s="51"/>
      <c r="G16" s="51"/>
      <c r="H16" s="51"/>
      <c r="I16" s="51"/>
      <c r="J16" s="51"/>
      <c r="K16" s="51"/>
      <c r="L16" s="84" t="str">
        <f t="shared" si="0"/>
        <v/>
      </c>
      <c r="M16" s="85" t="str">
        <f t="shared" si="1"/>
        <v/>
      </c>
    </row>
    <row r="17" spans="1:13" ht="42" customHeight="1" x14ac:dyDescent="0.35">
      <c r="A17" s="53">
        <v>11</v>
      </c>
      <c r="B17" s="77" t="s">
        <v>31</v>
      </c>
      <c r="C17" s="73" t="s">
        <v>38</v>
      </c>
      <c r="D17" s="74" t="s">
        <v>39</v>
      </c>
      <c r="E17" s="50">
        <v>2</v>
      </c>
      <c r="F17" s="49"/>
      <c r="G17" s="49"/>
      <c r="H17" s="49"/>
      <c r="I17" s="49"/>
      <c r="J17" s="49"/>
      <c r="K17" s="49"/>
      <c r="L17" s="84" t="str">
        <f t="shared" si="0"/>
        <v/>
      </c>
      <c r="M17" s="85" t="str">
        <f t="shared" si="1"/>
        <v/>
      </c>
    </row>
    <row r="18" spans="1:13" ht="42" customHeight="1" x14ac:dyDescent="0.35">
      <c r="A18" s="53">
        <v>12</v>
      </c>
      <c r="B18" s="77" t="s">
        <v>31</v>
      </c>
      <c r="C18" s="75" t="s">
        <v>40</v>
      </c>
      <c r="D18" s="76" t="s">
        <v>41</v>
      </c>
      <c r="E18" s="50">
        <v>2</v>
      </c>
      <c r="F18" s="51"/>
      <c r="G18" s="51"/>
      <c r="H18" s="51"/>
      <c r="I18" s="51"/>
      <c r="J18" s="51"/>
      <c r="K18" s="51"/>
      <c r="L18" s="84" t="str">
        <f t="shared" si="0"/>
        <v/>
      </c>
      <c r="M18" s="85" t="str">
        <f t="shared" si="1"/>
        <v/>
      </c>
    </row>
    <row r="19" spans="1:13" ht="42" customHeight="1" x14ac:dyDescent="0.35">
      <c r="A19" s="53">
        <v>13</v>
      </c>
      <c r="B19" s="77" t="s">
        <v>31</v>
      </c>
      <c r="C19" s="73" t="s">
        <v>42</v>
      </c>
      <c r="D19" s="74" t="s">
        <v>43</v>
      </c>
      <c r="E19" s="50">
        <v>2</v>
      </c>
      <c r="F19" s="49"/>
      <c r="G19" s="49"/>
      <c r="H19" s="49"/>
      <c r="I19" s="49"/>
      <c r="J19" s="49"/>
      <c r="K19" s="49"/>
      <c r="L19" s="84" t="str">
        <f t="shared" si="0"/>
        <v/>
      </c>
      <c r="M19" s="85" t="str">
        <f t="shared" si="1"/>
        <v/>
      </c>
    </row>
    <row r="20" spans="1:13" ht="42" customHeight="1" x14ac:dyDescent="0.35">
      <c r="A20" s="53">
        <v>14</v>
      </c>
      <c r="B20" s="77" t="s">
        <v>31</v>
      </c>
      <c r="C20" s="75" t="s">
        <v>44</v>
      </c>
      <c r="D20" s="76" t="s">
        <v>92</v>
      </c>
      <c r="E20" s="52">
        <v>1</v>
      </c>
      <c r="F20" s="51"/>
      <c r="G20" s="51"/>
      <c r="H20" s="51"/>
      <c r="I20" s="51"/>
      <c r="J20" s="51"/>
      <c r="K20" s="51"/>
      <c r="L20" s="84" t="str">
        <f t="shared" si="0"/>
        <v/>
      </c>
      <c r="M20" s="85" t="str">
        <f t="shared" si="1"/>
        <v/>
      </c>
    </row>
    <row r="21" spans="1:13" ht="42" customHeight="1" x14ac:dyDescent="0.35">
      <c r="A21" s="54">
        <v>15</v>
      </c>
      <c r="B21" s="78" t="s">
        <v>45</v>
      </c>
      <c r="C21" s="73" t="s">
        <v>46</v>
      </c>
      <c r="D21" s="74" t="s">
        <v>93</v>
      </c>
      <c r="E21" s="50">
        <v>2</v>
      </c>
      <c r="F21" s="49"/>
      <c r="G21" s="49"/>
      <c r="H21" s="49"/>
      <c r="I21" s="49"/>
      <c r="J21" s="49"/>
      <c r="K21" s="49"/>
      <c r="L21" s="84" t="str">
        <f t="shared" si="0"/>
        <v/>
      </c>
      <c r="M21" s="85" t="str">
        <f t="shared" si="1"/>
        <v/>
      </c>
    </row>
    <row r="22" spans="1:13" ht="42" customHeight="1" x14ac:dyDescent="0.35">
      <c r="A22" s="54">
        <v>16</v>
      </c>
      <c r="B22" s="78" t="s">
        <v>45</v>
      </c>
      <c r="C22" s="75" t="s">
        <v>47</v>
      </c>
      <c r="D22" s="76" t="s">
        <v>48</v>
      </c>
      <c r="E22" s="50">
        <v>2</v>
      </c>
      <c r="F22" s="51"/>
      <c r="G22" s="51"/>
      <c r="H22" s="51"/>
      <c r="I22" s="51"/>
      <c r="J22" s="51"/>
      <c r="K22" s="51"/>
      <c r="L22" s="84" t="str">
        <f t="shared" si="0"/>
        <v/>
      </c>
      <c r="M22" s="85" t="str">
        <f t="shared" si="1"/>
        <v/>
      </c>
    </row>
    <row r="23" spans="1:13" ht="42" customHeight="1" x14ac:dyDescent="0.35">
      <c r="A23" s="54">
        <v>17</v>
      </c>
      <c r="B23" s="78" t="s">
        <v>45</v>
      </c>
      <c r="C23" s="73" t="s">
        <v>49</v>
      </c>
      <c r="D23" s="74" t="s">
        <v>50</v>
      </c>
      <c r="E23" s="48">
        <v>1</v>
      </c>
      <c r="F23" s="49"/>
      <c r="G23" s="49"/>
      <c r="H23" s="49"/>
      <c r="I23" s="49"/>
      <c r="J23" s="49"/>
      <c r="K23" s="49"/>
      <c r="L23" s="84" t="str">
        <f t="shared" si="0"/>
        <v/>
      </c>
      <c r="M23" s="85" t="str">
        <f t="shared" si="1"/>
        <v/>
      </c>
    </row>
    <row r="24" spans="1:13" ht="42" customHeight="1" x14ac:dyDescent="0.35">
      <c r="A24" s="54">
        <v>18</v>
      </c>
      <c r="B24" s="78" t="s">
        <v>45</v>
      </c>
      <c r="C24" s="75" t="s">
        <v>51</v>
      </c>
      <c r="D24" s="76" t="s">
        <v>52</v>
      </c>
      <c r="E24" s="52">
        <v>1</v>
      </c>
      <c r="F24" s="51"/>
      <c r="G24" s="51"/>
      <c r="H24" s="51"/>
      <c r="I24" s="51"/>
      <c r="J24" s="51"/>
      <c r="K24" s="51"/>
      <c r="L24" s="84" t="str">
        <f t="shared" si="0"/>
        <v/>
      </c>
      <c r="M24" s="85" t="str">
        <f t="shared" si="1"/>
        <v/>
      </c>
    </row>
    <row r="25" spans="1:13" ht="42" customHeight="1" x14ac:dyDescent="0.35">
      <c r="A25" s="54">
        <v>19</v>
      </c>
      <c r="B25" s="78" t="s">
        <v>45</v>
      </c>
      <c r="C25" s="73" t="s">
        <v>53</v>
      </c>
      <c r="D25" s="74" t="s">
        <v>54</v>
      </c>
      <c r="E25" s="50">
        <v>2</v>
      </c>
      <c r="F25" s="49"/>
      <c r="G25" s="49"/>
      <c r="H25" s="49"/>
      <c r="I25" s="49"/>
      <c r="J25" s="49"/>
      <c r="K25" s="49"/>
      <c r="L25" s="84" t="str">
        <f t="shared" si="0"/>
        <v/>
      </c>
      <c r="M25" s="85" t="str">
        <f t="shared" si="1"/>
        <v/>
      </c>
    </row>
    <row r="26" spans="1:13" ht="42" customHeight="1" x14ac:dyDescent="0.35">
      <c r="A26" s="54">
        <v>20</v>
      </c>
      <c r="B26" s="78" t="s">
        <v>45</v>
      </c>
      <c r="C26" s="75" t="s">
        <v>55</v>
      </c>
      <c r="D26" s="76" t="s">
        <v>56</v>
      </c>
      <c r="E26" s="50">
        <v>2</v>
      </c>
      <c r="F26" s="51"/>
      <c r="G26" s="51"/>
      <c r="H26" s="51"/>
      <c r="I26" s="51"/>
      <c r="J26" s="51"/>
      <c r="K26" s="51"/>
      <c r="L26" s="84" t="str">
        <f t="shared" si="0"/>
        <v/>
      </c>
      <c r="M26" s="85" t="str">
        <f t="shared" si="1"/>
        <v/>
      </c>
    </row>
    <row r="27" spans="1:13" ht="42" customHeight="1" x14ac:dyDescent="0.35">
      <c r="A27" s="55">
        <v>21</v>
      </c>
      <c r="B27" s="79" t="s">
        <v>57</v>
      </c>
      <c r="C27" s="73" t="s">
        <v>58</v>
      </c>
      <c r="D27" s="74" t="s">
        <v>59</v>
      </c>
      <c r="E27" s="50">
        <v>2</v>
      </c>
      <c r="F27" s="49"/>
      <c r="G27" s="49"/>
      <c r="H27" s="49"/>
      <c r="I27" s="49"/>
      <c r="J27" s="49"/>
      <c r="K27" s="49"/>
      <c r="L27" s="84" t="str">
        <f t="shared" si="0"/>
        <v/>
      </c>
      <c r="M27" s="85" t="str">
        <f t="shared" si="1"/>
        <v/>
      </c>
    </row>
    <row r="28" spans="1:13" ht="42" customHeight="1" x14ac:dyDescent="0.35">
      <c r="A28" s="55">
        <v>22</v>
      </c>
      <c r="B28" s="79" t="s">
        <v>57</v>
      </c>
      <c r="C28" s="75" t="s">
        <v>60</v>
      </c>
      <c r="D28" s="76" t="s">
        <v>94</v>
      </c>
      <c r="E28" s="50">
        <v>2</v>
      </c>
      <c r="F28" s="51"/>
      <c r="G28" s="51"/>
      <c r="H28" s="51"/>
      <c r="I28" s="51"/>
      <c r="J28" s="51"/>
      <c r="K28" s="51"/>
      <c r="L28" s="84" t="str">
        <f t="shared" si="0"/>
        <v/>
      </c>
      <c r="M28" s="85" t="str">
        <f t="shared" si="1"/>
        <v/>
      </c>
    </row>
    <row r="29" spans="1:13" ht="42" customHeight="1" x14ac:dyDescent="0.35">
      <c r="A29" s="55">
        <v>23</v>
      </c>
      <c r="B29" s="79" t="s">
        <v>57</v>
      </c>
      <c r="C29" s="73" t="s">
        <v>61</v>
      </c>
      <c r="D29" s="74" t="s">
        <v>95</v>
      </c>
      <c r="E29" s="50">
        <v>2</v>
      </c>
      <c r="F29" s="49"/>
      <c r="G29" s="49"/>
      <c r="H29" s="49"/>
      <c r="I29" s="49"/>
      <c r="J29" s="49"/>
      <c r="K29" s="49"/>
      <c r="L29" s="84" t="str">
        <f t="shared" si="0"/>
        <v/>
      </c>
      <c r="M29" s="85" t="str">
        <f t="shared" si="1"/>
        <v/>
      </c>
    </row>
    <row r="30" spans="1:13" ht="42" customHeight="1" x14ac:dyDescent="0.35">
      <c r="A30" s="55">
        <v>24</v>
      </c>
      <c r="B30" s="79" t="s">
        <v>57</v>
      </c>
      <c r="C30" s="75" t="s">
        <v>62</v>
      </c>
      <c r="D30" s="76" t="s">
        <v>63</v>
      </c>
      <c r="E30" s="52">
        <v>1</v>
      </c>
      <c r="F30" s="51"/>
      <c r="G30" s="51"/>
      <c r="H30" s="51"/>
      <c r="I30" s="51"/>
      <c r="J30" s="51"/>
      <c r="K30" s="51"/>
      <c r="L30" s="84" t="str">
        <f t="shared" si="0"/>
        <v/>
      </c>
      <c r="M30" s="85" t="str">
        <f t="shared" si="1"/>
        <v/>
      </c>
    </row>
    <row r="31" spans="1:13" ht="42" customHeight="1" x14ac:dyDescent="0.35">
      <c r="A31" s="55">
        <v>25</v>
      </c>
      <c r="B31" s="79" t="s">
        <v>57</v>
      </c>
      <c r="C31" s="73" t="s">
        <v>64</v>
      </c>
      <c r="D31" s="74" t="s">
        <v>96</v>
      </c>
      <c r="E31" s="48">
        <v>1</v>
      </c>
      <c r="F31" s="49"/>
      <c r="G31" s="49"/>
      <c r="H31" s="49"/>
      <c r="I31" s="49"/>
      <c r="J31" s="49"/>
      <c r="K31" s="49"/>
      <c r="L31" s="84" t="str">
        <f t="shared" si="0"/>
        <v/>
      </c>
      <c r="M31" s="85" t="str">
        <f t="shared" si="1"/>
        <v/>
      </c>
    </row>
    <row r="32" spans="1:13" ht="42" customHeight="1" x14ac:dyDescent="0.35">
      <c r="A32" s="55">
        <v>26</v>
      </c>
      <c r="B32" s="79" t="s">
        <v>57</v>
      </c>
      <c r="C32" s="75" t="s">
        <v>65</v>
      </c>
      <c r="D32" s="76" t="s">
        <v>66</v>
      </c>
      <c r="E32" s="52">
        <v>1</v>
      </c>
      <c r="F32" s="51"/>
      <c r="G32" s="51"/>
      <c r="H32" s="51"/>
      <c r="I32" s="51"/>
      <c r="J32" s="51"/>
      <c r="K32" s="51"/>
      <c r="L32" s="84" t="str">
        <f t="shared" si="0"/>
        <v/>
      </c>
      <c r="M32" s="85" t="str">
        <f t="shared" si="1"/>
        <v/>
      </c>
    </row>
    <row r="33" spans="1:13" ht="52.5" x14ac:dyDescent="0.35">
      <c r="A33" s="55">
        <v>27</v>
      </c>
      <c r="B33" s="79" t="s">
        <v>57</v>
      </c>
      <c r="C33" s="73" t="s">
        <v>90</v>
      </c>
      <c r="D33" s="74" t="s">
        <v>91</v>
      </c>
      <c r="E33" s="48">
        <v>1</v>
      </c>
      <c r="F33" s="49"/>
      <c r="G33" s="49"/>
      <c r="H33" s="49"/>
      <c r="I33" s="49"/>
      <c r="J33" s="49"/>
      <c r="K33" s="49"/>
      <c r="L33" s="84" t="str">
        <f t="shared" si="0"/>
        <v/>
      </c>
      <c r="M33" s="85" t="str">
        <f t="shared" si="1"/>
        <v/>
      </c>
    </row>
    <row r="34" spans="1:13" ht="42" customHeight="1" x14ac:dyDescent="0.35">
      <c r="A34" s="55">
        <v>28</v>
      </c>
      <c r="B34" s="79" t="s">
        <v>57</v>
      </c>
      <c r="C34" s="75" t="s">
        <v>67</v>
      </c>
      <c r="D34" s="76" t="s">
        <v>68</v>
      </c>
      <c r="E34" s="50">
        <v>2</v>
      </c>
      <c r="F34" s="51"/>
      <c r="G34" s="51"/>
      <c r="H34" s="51"/>
      <c r="I34" s="51"/>
      <c r="J34" s="51"/>
      <c r="K34" s="51"/>
      <c r="L34" s="84" t="str">
        <f t="shared" si="0"/>
        <v/>
      </c>
      <c r="M34" s="85" t="str">
        <f t="shared" si="1"/>
        <v/>
      </c>
    </row>
    <row r="35" spans="1:13" ht="42" customHeight="1" x14ac:dyDescent="0.35">
      <c r="A35" s="55">
        <v>29</v>
      </c>
      <c r="B35" s="79" t="s">
        <v>57</v>
      </c>
      <c r="C35" s="73" t="s">
        <v>69</v>
      </c>
      <c r="D35" s="74" t="s">
        <v>70</v>
      </c>
      <c r="E35" s="50">
        <v>2</v>
      </c>
      <c r="F35" s="49"/>
      <c r="G35" s="49"/>
      <c r="H35" s="49"/>
      <c r="I35" s="49"/>
      <c r="J35" s="49"/>
      <c r="K35" s="49"/>
      <c r="L35" s="84" t="str">
        <f t="shared" si="0"/>
        <v/>
      </c>
      <c r="M35" s="85" t="str">
        <f t="shared" si="1"/>
        <v/>
      </c>
    </row>
    <row r="36" spans="1:13" ht="42" customHeight="1" x14ac:dyDescent="0.35">
      <c r="A36" s="56">
        <v>30</v>
      </c>
      <c r="B36" s="80" t="s">
        <v>71</v>
      </c>
      <c r="C36" s="75" t="s">
        <v>72</v>
      </c>
      <c r="D36" s="76" t="s">
        <v>97</v>
      </c>
      <c r="E36" s="52">
        <v>1</v>
      </c>
      <c r="F36" s="51"/>
      <c r="G36" s="51"/>
      <c r="H36" s="51"/>
      <c r="I36" s="51"/>
      <c r="J36" s="51"/>
      <c r="K36" s="51"/>
      <c r="L36" s="84" t="str">
        <f t="shared" si="0"/>
        <v/>
      </c>
      <c r="M36" s="85" t="str">
        <f t="shared" si="1"/>
        <v/>
      </c>
    </row>
    <row r="37" spans="1:13" ht="42" customHeight="1" x14ac:dyDescent="0.35">
      <c r="A37" s="56">
        <v>31</v>
      </c>
      <c r="B37" s="80" t="s">
        <v>71</v>
      </c>
      <c r="C37" s="73" t="s">
        <v>73</v>
      </c>
      <c r="D37" s="74" t="s">
        <v>99</v>
      </c>
      <c r="E37" s="50">
        <v>2</v>
      </c>
      <c r="F37" s="49"/>
      <c r="G37" s="49"/>
      <c r="H37" s="49"/>
      <c r="I37" s="49"/>
      <c r="J37" s="49"/>
      <c r="K37" s="49"/>
      <c r="L37" s="84" t="str">
        <f t="shared" si="0"/>
        <v/>
      </c>
      <c r="M37" s="85" t="str">
        <f t="shared" si="1"/>
        <v/>
      </c>
    </row>
    <row r="38" spans="1:13" ht="42" customHeight="1" x14ac:dyDescent="0.35">
      <c r="A38" s="56">
        <v>32</v>
      </c>
      <c r="B38" s="80" t="s">
        <v>71</v>
      </c>
      <c r="C38" s="75" t="s">
        <v>85</v>
      </c>
      <c r="D38" s="76" t="s">
        <v>98</v>
      </c>
      <c r="E38" s="50">
        <v>2</v>
      </c>
      <c r="F38" s="51"/>
      <c r="G38" s="51"/>
      <c r="H38" s="51"/>
      <c r="I38" s="51"/>
      <c r="J38" s="51"/>
      <c r="K38" s="51"/>
      <c r="L38" s="84" t="str">
        <f t="shared" si="0"/>
        <v/>
      </c>
      <c r="M38" s="85" t="str">
        <f t="shared" si="1"/>
        <v/>
      </c>
    </row>
    <row r="39" spans="1:13" ht="10" customHeight="1" x14ac:dyDescent="0.35">
      <c r="B39" s="81"/>
      <c r="C39" s="81"/>
      <c r="D39" s="81"/>
      <c r="L39" s="81"/>
      <c r="M39" s="81"/>
    </row>
    <row r="40" spans="1:13" ht="22" customHeight="1" x14ac:dyDescent="0.35">
      <c r="A40" s="57"/>
      <c r="B40" s="82"/>
      <c r="C40" s="83" t="s">
        <v>74</v>
      </c>
      <c r="D40" s="83"/>
      <c r="E40" s="58" t="s">
        <v>75</v>
      </c>
      <c r="F40" s="59"/>
      <c r="G40" s="59"/>
      <c r="H40" s="59"/>
      <c r="I40" s="59"/>
      <c r="J40" s="59"/>
      <c r="K40" s="59"/>
      <c r="L40" s="86">
        <f>SUMIF(L7:L38,"&lt;&gt;""",L7:L38)</f>
        <v>0</v>
      </c>
      <c r="M40" s="86">
        <f>SUMIF(M7:M38,"&lt;&gt;""",M7:M38)</f>
        <v>0</v>
      </c>
    </row>
    <row r="41" spans="1:13" ht="22" customHeight="1" x14ac:dyDescent="0.35">
      <c r="A41" s="57"/>
      <c r="B41" s="82"/>
      <c r="C41" s="83" t="s">
        <v>76</v>
      </c>
      <c r="D41" s="83"/>
      <c r="E41" s="60"/>
      <c r="F41" s="59"/>
      <c r="G41" s="59"/>
      <c r="H41" s="59"/>
      <c r="I41" s="59"/>
      <c r="J41" s="59"/>
      <c r="K41" s="59"/>
      <c r="L41" s="87"/>
      <c r="M41" s="88">
        <f>IF(M40="","",M40/250)</f>
        <v>0</v>
      </c>
    </row>
    <row r="42" spans="1:13" ht="22" customHeight="1" x14ac:dyDescent="0.35">
      <c r="A42" s="57"/>
      <c r="B42" s="82"/>
      <c r="C42" s="83" t="s">
        <v>77</v>
      </c>
      <c r="D42" s="83"/>
      <c r="E42" s="60"/>
      <c r="F42" s="59"/>
      <c r="G42" s="59"/>
      <c r="H42" s="59"/>
      <c r="I42" s="59"/>
      <c r="J42" s="59"/>
      <c r="K42" s="59"/>
      <c r="L42" s="87"/>
      <c r="M42" s="89" t="str">
        <f>IF(M41="","—",IF(M41&gt;=0.8,"✔ ZAPROSZENIE NA PRÓBĘ PRAKTYCZNĄ",IF(M41&gt;=0.6,"⚠ DODATKOWA WERYFIKACJA","✘ NIE SPEŁNIA STANDARDÓW")))</f>
        <v>✘ NIE SPEŁNIA STANDARDÓW</v>
      </c>
    </row>
    <row r="44" spans="1:13" ht="74" customHeight="1" x14ac:dyDescent="0.35">
      <c r="A44" s="61" t="s">
        <v>100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</row>
    <row r="45" spans="1:13" ht="20" customHeight="1" x14ac:dyDescent="0.35">
      <c r="A45" s="63" t="s">
        <v>78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</row>
    <row r="46" spans="1:13" ht="18" customHeight="1" x14ac:dyDescent="0.35">
      <c r="A46" s="64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</row>
    <row r="47" spans="1:13" ht="18" customHeight="1" x14ac:dyDescent="0.35">
      <c r="A47" s="67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68"/>
    </row>
    <row r="48" spans="1:13" ht="18" customHeight="1" x14ac:dyDescent="0.35">
      <c r="A48" s="67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68"/>
    </row>
    <row r="49" spans="1:13" ht="18" customHeight="1" x14ac:dyDescent="0.35">
      <c r="A49" s="67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68"/>
    </row>
    <row r="50" spans="1:13" ht="18" customHeight="1" x14ac:dyDescent="0.35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1"/>
    </row>
  </sheetData>
  <sheetProtection algorithmName="SHA-512" hashValue="dOIydljG4La99Eb+T/q08iizdsXa8Dw9pfmF64hh0uYmgEjFw0ZaummLNkwLjJdPF+FsS3hqylIoNQUIziPWlg==" saltValue="PYmLvGiGrqWYUP8v4Ci/xA==" spinCount="100000" sheet="1" objects="1" scenarios="1"/>
  <mergeCells count="16">
    <mergeCell ref="A46:M50"/>
    <mergeCell ref="A2:B2"/>
    <mergeCell ref="A3:B3"/>
    <mergeCell ref="A4:B4"/>
    <mergeCell ref="A5:M5"/>
    <mergeCell ref="C2:D2"/>
    <mergeCell ref="C3:D3"/>
    <mergeCell ref="C4:D4"/>
    <mergeCell ref="E2:F4"/>
    <mergeCell ref="G2:M4"/>
    <mergeCell ref="C40:D40"/>
    <mergeCell ref="C41:D41"/>
    <mergeCell ref="C42:D42"/>
    <mergeCell ref="A45:M45"/>
    <mergeCell ref="A44:M44"/>
    <mergeCell ref="A1:M1"/>
  </mergeCells>
  <pageMargins left="0.15748031496062992" right="0.15748031496062992" top="0.39370078740157483" bottom="0.39370078740157483" header="0.31496062992125984" footer="0.31496062992125984"/>
  <pageSetup orientation="landscape" r:id="rId1"/>
  <headerFooter>
    <oddFooter>&amp;L&amp;D&amp;CJarek Walczyk&amp;R&amp;P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C7A2E"/>
  </sheetPr>
  <dimension ref="A1:E8"/>
  <sheetViews>
    <sheetView workbookViewId="0">
      <pane ySplit="2" topLeftCell="A3" activePane="bottomLeft" state="frozen"/>
      <selection pane="bottomLeft" activeCell="C13" sqref="C13"/>
    </sheetView>
  </sheetViews>
  <sheetFormatPr defaultRowHeight="14.5" x14ac:dyDescent="0.35"/>
  <cols>
    <col min="1" max="1" width="20" customWidth="1"/>
    <col min="2" max="4" width="14" customWidth="1"/>
    <col min="5" max="5" width="20" customWidth="1"/>
  </cols>
  <sheetData>
    <row r="1" spans="1:5" ht="28" customHeight="1" x14ac:dyDescent="0.35">
      <c r="A1" s="33" t="s">
        <v>79</v>
      </c>
      <c r="B1" s="31"/>
      <c r="C1" s="31"/>
      <c r="D1" s="31"/>
      <c r="E1" s="31"/>
    </row>
    <row r="2" spans="1:5" ht="20" customHeight="1" x14ac:dyDescent="0.35">
      <c r="A2" s="3" t="s">
        <v>7</v>
      </c>
      <c r="B2" s="3" t="s">
        <v>80</v>
      </c>
      <c r="C2" s="3" t="s">
        <v>81</v>
      </c>
      <c r="D2" s="3" t="s">
        <v>82</v>
      </c>
      <c r="E2" s="3" t="s">
        <v>83</v>
      </c>
    </row>
    <row r="3" spans="1:5" ht="24" customHeight="1" x14ac:dyDescent="0.35">
      <c r="A3" s="4" t="s">
        <v>18</v>
      </c>
      <c r="B3" s="5">
        <f>IFERROR('Karta oceny'!M7*1,0)+IFERROR('Karta oceny'!M8*1,0)+IFERROR('Karta oceny'!M9*1,0)+IFERROR('Karta oceny'!M10*1,0)+IFERROR('Karta oceny'!M11*1,0)+IFERROR('Karta oceny'!M12*1,0)+IFERROR('Karta oceny'!M13*1,0)</f>
        <v>0</v>
      </c>
      <c r="C3" s="6">
        <v>40</v>
      </c>
      <c r="D3" s="7">
        <f>IFERROR(B3/C3,"")</f>
        <v>0</v>
      </c>
      <c r="E3" s="8" t="str">
        <f>IF(D3="","—",IF(D3&gt;=0.8,"✔ Mocna strona",IF(D3&gt;=0.6,"⚠ Wymaga uwagi","✘ Słaby obszar")))</f>
        <v>✘ Słaby obszar</v>
      </c>
    </row>
    <row r="4" spans="1:5" ht="24" customHeight="1" x14ac:dyDescent="0.35">
      <c r="A4" s="9" t="s">
        <v>31</v>
      </c>
      <c r="B4" s="10">
        <f>IFERROR('Karta oceny'!M14*1,0)+IFERROR('Karta oceny'!M15*1,0)+IFERROR('Karta oceny'!M16*1,0)+IFERROR('Karta oceny'!M17*1,0)+IFERROR('Karta oceny'!M18*1,0)+IFERROR('Karta oceny'!M19*1,0)+IFERROR('Karta oceny'!M20*1,0)</f>
        <v>0</v>
      </c>
      <c r="C4" s="11">
        <v>65</v>
      </c>
      <c r="D4" s="12">
        <f>IFERROR(B4/C4,"")</f>
        <v>0</v>
      </c>
      <c r="E4" s="13" t="str">
        <f>IF(D4="","—",IF(D4&gt;=0.8,"✔ Mocna strona",IF(D4&gt;=0.6,"⚠ Wymaga uwagi","✘ Słaby obszar")))</f>
        <v>✘ Słaby obszar</v>
      </c>
    </row>
    <row r="5" spans="1:5" ht="24" customHeight="1" x14ac:dyDescent="0.35">
      <c r="A5" s="14" t="s">
        <v>45</v>
      </c>
      <c r="B5" s="15">
        <f>IFERROR('Karta oceny'!M21*1,0)+IFERROR('Karta oceny'!M22*1,0)+IFERROR('Karta oceny'!M23*1,0)+IFERROR('Karta oceny'!M24*1,0)+IFERROR('Karta oceny'!M25*1,0)+IFERROR('Karta oceny'!M26*1,0)</f>
        <v>0</v>
      </c>
      <c r="C5" s="16">
        <v>50</v>
      </c>
      <c r="D5" s="17">
        <f>IFERROR(B5/C5,"")</f>
        <v>0</v>
      </c>
      <c r="E5" s="18" t="str">
        <f>IF(D5="","—",IF(D5&gt;=0.8,"✔ Mocna strona",IF(D5&gt;=0.6,"⚠ Wymaga uwagi","✘ Słaby obszar")))</f>
        <v>✘ Słaby obszar</v>
      </c>
    </row>
    <row r="6" spans="1:5" ht="24" customHeight="1" x14ac:dyDescent="0.35">
      <c r="A6" s="19" t="s">
        <v>57</v>
      </c>
      <c r="B6" s="20">
        <f>IFERROR('Karta oceny'!M27*1,0)+IFERROR('Karta oceny'!M28*1,0)+IFERROR('Karta oceny'!M29*1,0)+IFERROR('Karta oceny'!M30*1,0)+IFERROR('Karta oceny'!M31*1,0)+IFERROR('Karta oceny'!M32*1,0)+IFERROR('Karta oceny'!M33*1,0)+IFERROR('Karta oceny'!M34*1,0)+IFERROR('Karta oceny'!M35*1,0)</f>
        <v>0</v>
      </c>
      <c r="C6" s="21">
        <v>70</v>
      </c>
      <c r="D6" s="22">
        <f>IFERROR(B6/C6,"")</f>
        <v>0</v>
      </c>
      <c r="E6" s="23" t="str">
        <f>IF(D6="","—",IF(D6&gt;=0.8,"✔ Mocna strona",IF(D6&gt;=0.6,"⚠ Wymaga uwagi","✘ Słaby obszar")))</f>
        <v>✘ Słaby obszar</v>
      </c>
    </row>
    <row r="7" spans="1:5" ht="24" customHeight="1" x14ac:dyDescent="0.35">
      <c r="A7" s="24" t="s">
        <v>71</v>
      </c>
      <c r="B7" s="25">
        <f>IFERROR('Karta oceny'!M36*1,0)+IFERROR('Karta oceny'!M37*1,0)+IFERROR('Karta oceny'!M38*1,0)</f>
        <v>0</v>
      </c>
      <c r="C7" s="26">
        <v>25</v>
      </c>
      <c r="D7" s="27">
        <f>IFERROR(B7/C7,"")</f>
        <v>0</v>
      </c>
      <c r="E7" s="28" t="str">
        <f>IF(D7="","—",IF(D7&gt;=0.8,"✔ Mocna strona",IF(D7&gt;=0.6,"⚠ Wymaga uwagi","✘ Słaby obszar")))</f>
        <v>✘ Słaby obszar</v>
      </c>
    </row>
    <row r="8" spans="1:5" ht="24" customHeight="1" x14ac:dyDescent="0.35">
      <c r="A8" s="32" t="s">
        <v>84</v>
      </c>
      <c r="B8" s="29">
        <f>'Karta oceny'!M40</f>
        <v>0</v>
      </c>
      <c r="C8" s="30">
        <v>250</v>
      </c>
      <c r="D8" s="1">
        <f>'Karta oceny'!M41</f>
        <v>0</v>
      </c>
      <c r="E8" s="2" t="str">
        <f>'Karta oceny'!M42</f>
        <v>✘ NIE SPEŁNIA STANDARDÓW</v>
      </c>
    </row>
  </sheetData>
  <sheetProtection algorithmName="SHA-512" hashValue="NOvkAjZIYS02WOuG/9kyL4qENWXUGKXeLFLSy9stq+7SMghuKxfm++DeIYI+VNIegMV/6QHpYO4CPyjiHjDhgQ==" saltValue="bf3t/f6lygGCiaSNZt4uyQ==" spinCount="100000" sheet="1" objects="1" scenarios="1"/>
  <mergeCells count="2">
    <mergeCell ref="A8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Karta oceny</vt:lpstr>
      <vt:lpstr>Podsumowanie kategorii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Jarek Walczyk</dc:creator>
  <cp:lastModifiedBy>Jarosław Walczyk</cp:lastModifiedBy>
  <cp:lastPrinted>2026-05-07T09:14:24Z</cp:lastPrinted>
  <dcterms:created xsi:type="dcterms:W3CDTF">2026-05-06T08:11:17Z</dcterms:created>
  <dcterms:modified xsi:type="dcterms:W3CDTF">2026-05-07T09:20:42Z</dcterms:modified>
</cp:coreProperties>
</file>